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65" windowWidth="10860" windowHeight="5130" activeTab="0"/>
  </bookViews>
  <sheets>
    <sheet name="FORM3" sheetId="1" r:id="rId1"/>
  </sheets>
  <definedNames>
    <definedName name="\a">'FORM3'!#REF!</definedName>
    <definedName name="\k">'FORM3'!#REF!</definedName>
    <definedName name="\m">'FORM3'!#REF!</definedName>
    <definedName name="\p">'FORM3'!#REF!</definedName>
    <definedName name="\q">'FORM3'!#REF!</definedName>
    <definedName name="ACID1">'FORM3'!#REF!</definedName>
    <definedName name="ACIDOSI">'FORM3'!#REF!</definedName>
    <definedName name="ALT">'FORM3'!#REF!</definedName>
    <definedName name="ANNO">'FORM3'!#REF!</definedName>
    <definedName name="ANTRANGE">'FORM3'!#REF!</definedName>
    <definedName name="ANTROP">'FORM3'!#REF!</definedName>
    <definedName name="_xlnm.Print_Area" localSheetId="0">'FORM3'!#REF!</definedName>
    <definedName name="AZART">'FORM3'!#REF!</definedName>
    <definedName name="AZFIN1">'FORM3'!#REF!</definedName>
    <definedName name="AZIN1">'FORM3'!#REF!</definedName>
    <definedName name="AZIN2">'FORM3'!#REF!</definedName>
    <definedName name="AZPER">'FORM3'!#REF!</definedName>
    <definedName name="AZVENA">'FORM3'!#REF!</definedName>
    <definedName name="BICARB">'FORM3'!$G$23</definedName>
    <definedName name="BMID">'FORM3'!#REF!</definedName>
    <definedName name="BMIM">'FORM3'!#REF!</definedName>
    <definedName name="BUN">'FORM3'!#REF!</definedName>
    <definedName name="BUNDIALIZ">'FORM3'!#REF!</definedName>
    <definedName name="BUNG1">'FORM3'!#REF!</definedName>
    <definedName name="BUNG2">'FORM3'!#REF!</definedName>
    <definedName name="BWPC1">'FORM3'!#REF!</definedName>
    <definedName name="BWPC2">'FORM3'!#REF!</definedName>
    <definedName name="CALCOSM">'FORM3'!#REF!</definedName>
    <definedName name="CALOPOND">'FORM3'!#REF!</definedName>
    <definedName name="CC">'FORM3'!#REF!</definedName>
    <definedName name="CLE1">'FORM3'!#REF!</definedName>
    <definedName name="CLFILCALC">'FORM3'!#REF!</definedName>
    <definedName name="CLFILTRO">'FORM3'!#REF!</definedName>
    <definedName name="CLNORM">'FORM3'!#REF!</definedName>
    <definedName name="CLNORM2">'FORM3'!#REF!</definedName>
    <definedName name="CLORO">'FORM3'!$G$25</definedName>
    <definedName name="CLRES">'FORM3'!#REF!</definedName>
    <definedName name="CREA1">'FORM3'!#REF!</definedName>
    <definedName name="CREAURIN">'FORM3'!#REF!</definedName>
    <definedName name="DAT1">'FORM3'!#REF!</definedName>
    <definedName name="DATA">'FORM3'!#REF!</definedName>
    <definedName name="DATADIVERSA">'FORM3'!#REF!</definedName>
    <definedName name="DOM">'FORM3'!#REF!</definedName>
    <definedName name="DOMACB">'FORM3'!#REF!</definedName>
    <definedName name="DOP">'FORM3'!#REF!</definedName>
    <definedName name="DOP1">'FORM3'!#REF!</definedName>
    <definedName name="ELENCO">'FORM3'!#REF!</definedName>
    <definedName name="EMOGAS">'FORM3'!#REF!</definedName>
    <definedName name="EQ2ACBASE">'FORM3'!#REF!</definedName>
    <definedName name="EQACBASE">'FORM3'!$B$16:$H$54</definedName>
    <definedName name="ETA">'FORM3'!#REF!</definedName>
    <definedName name="FLUSSO">'FORM3'!#REF!</definedName>
    <definedName name="GIORNO">'FORM3'!#REF!</definedName>
    <definedName name="GLU">'FORM3'!#REF!</definedName>
    <definedName name="GTT">'FORM3'!#REF!</definedName>
    <definedName name="INFEP">'FORM3'!#REF!</definedName>
    <definedName name="INFEPAR">'FORM3'!#REF!</definedName>
    <definedName name="INFUS">'FORM3'!#REF!</definedName>
    <definedName name="INFUS1">'FORM3'!#REF!</definedName>
    <definedName name="IPERNA">'FORM3'!#REF!</definedName>
    <definedName name="IPERNA1">'FORM3'!#REF!</definedName>
    <definedName name="K">'FORM3'!#REF!</definedName>
    <definedName name="KNOME">'FORM3'!#REF!</definedName>
    <definedName name="KOPZIONE">'FORM3'!#REF!</definedName>
    <definedName name="KTV">'FORM3'!#REF!</definedName>
    <definedName name="KTVCALC">'FORM3'!#REF!</definedName>
    <definedName name="KTVOLUTO">'FORM3'!#REF!</definedName>
    <definedName name="LARN">'FORM3'!#REF!</definedName>
    <definedName name="LARN1">'FORM3'!#REF!</definedName>
    <definedName name="LARN2">'FORM3'!#REF!</definedName>
    <definedName name="LEARN">'FORM3'!#REF!</definedName>
    <definedName name="MESE">'FORM3'!#REF!</definedName>
    <definedName name="MET">'FORM3'!#REF!</definedName>
    <definedName name="METROPF">'FORM3'!#REF!</definedName>
    <definedName name="METROPM">'FORM3'!#REF!</definedName>
    <definedName name="MGDOP">'FORM3'!#REF!</definedName>
    <definedName name="MINUTI">'FORM3'!#REF!</definedName>
    <definedName name="MMINTERD">'FORM3'!#REF!</definedName>
    <definedName name="NA">'FORM3'!#REF!</definedName>
    <definedName name="NAFILTR">'FORM3'!#REF!</definedName>
    <definedName name="NAURIN">'FORM3'!#REF!</definedName>
    <definedName name="NOME">'FORM3'!#REF!</definedName>
    <definedName name="OPZIONE">'FORM3'!#REF!</definedName>
    <definedName name="OSMOLARITA">'FORM3'!#REF!</definedName>
    <definedName name="OSMP1">'FORM3'!#REF!</definedName>
    <definedName name="OSMU1">'FORM3'!#REF!</definedName>
    <definedName name="PACCA">'FORM3'!$D$21</definedName>
    <definedName name="PCO2">'FORM3'!$D$23</definedName>
    <definedName name="PCR">'FORM3'!#REF!</definedName>
    <definedName name="PESO">'FORM3'!$D$19</definedName>
    <definedName name="PESORIF">'FORM3'!#REF!</definedName>
    <definedName name="POSMENU">'FORM3'!#REF!</definedName>
    <definedName name="POSS2">'FORM3'!$G$21</definedName>
    <definedName name="PRINTARGET">'FORM3'!#REF!</definedName>
    <definedName name="PRINTARGET2">'FORM3'!#REF!</definedName>
    <definedName name="PRINTCANC">'FORM3'!#REF!</definedName>
    <definedName name="PRINTRANGE">'FORM3'!#REF!</definedName>
    <definedName name="REPARTO">'FORM3'!#REF!</definedName>
    <definedName name="RES">'FORM3'!#REF!</definedName>
    <definedName name="RIP">'FORM3'!#REF!</definedName>
    <definedName name="SCELTA">'FORM3'!#REF!</definedName>
    <definedName name="SERBIC">'FORM3'!#REF!</definedName>
    <definedName name="SERCLORO">'FORM3'!#REF!</definedName>
    <definedName name="SEREPARTO">'FORM3'!#REF!</definedName>
    <definedName name="SERMINUTI">'FORM3'!#REF!</definedName>
    <definedName name="SERNA">'FORM3'!#REF!</definedName>
    <definedName name="SERNOME">'FORM3'!#REF!</definedName>
    <definedName name="SERPCO2">'FORM3'!#REF!</definedName>
    <definedName name="SERPH">'FORM3'!#REF!</definedName>
    <definedName name="SERPO2">'FORM3'!#REF!</definedName>
    <definedName name="SERRCC">'FORM3'!#REF!</definedName>
    <definedName name="SERRORE">'FORM3'!#REF!</definedName>
    <definedName name="SERROSMP1">'FORM3'!#REF!</definedName>
    <definedName name="SERUIORA">'FORM3'!#REF!</definedName>
    <definedName name="SERUITOT">'FORM3'!#REF!</definedName>
    <definedName name="SESSO">'FORM3'!#REF!</definedName>
    <definedName name="SIADH">'FORM3'!#REF!</definedName>
    <definedName name="TABTAGLIA">'FORM3'!#REF!</definedName>
    <definedName name="TAGLIA">'FORM3'!#REF!</definedName>
    <definedName name="TAGLIA2">'FORM3'!#REF!</definedName>
    <definedName name="TEMP">'FORM3'!#REF!</definedName>
    <definedName name="TEMPODIAL">'FORM3'!#REF!</definedName>
    <definedName name="TEMPOINTERD">'FORM3'!#REF!</definedName>
    <definedName name="UI_ORA">'FORM3'!#REF!</definedName>
    <definedName name="UI_TOT">'FORM3'!#REF!</definedName>
    <definedName name="UREAURIN">'FORM3'!#REF!</definedName>
    <definedName name="VOLUR1">'FORM3'!#REF!</definedName>
    <definedName name="VOLURINE">'FORM3'!#REF!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<sst xmlns="http://schemas.openxmlformats.org/spreadsheetml/2006/main" count="64" uniqueCount="35">
  <si>
    <t>peso</t>
  </si>
  <si>
    <t>Na</t>
  </si>
  <si>
    <t xml:space="preserve">Modelli di compenso per squilibrio Acido - Base </t>
  </si>
  <si>
    <t>pH</t>
  </si>
  <si>
    <t>pO2</t>
  </si>
  <si>
    <t xml:space="preserve">    _</t>
  </si>
  <si>
    <t>pCO2</t>
  </si>
  <si>
    <t>HCO3</t>
  </si>
  <si>
    <t xml:space="preserve">  _</t>
  </si>
  <si>
    <t>Cl</t>
  </si>
  <si>
    <t xml:space="preserve">                  _</t>
  </si>
  <si>
    <t>Anion Gap =</t>
  </si>
  <si>
    <t>(Na+) - (Cl + HCO3 ) =</t>
  </si>
  <si>
    <t>ACIDOSI  Metabolica</t>
  </si>
  <si>
    <t>Cambiamento</t>
  </si>
  <si>
    <t>Risposta</t>
  </si>
  <si>
    <t>Primario</t>
  </si>
  <si>
    <t>Compensatoria</t>
  </si>
  <si>
    <t>HCO3 &lt;&lt;&lt;</t>
  </si>
  <si>
    <t>pCO2  &lt;&lt;</t>
  </si>
  <si>
    <t>pCO2  tra</t>
  </si>
  <si>
    <t xml:space="preserve">       e</t>
  </si>
  <si>
    <t>HCO3 +15 = ultime due cifre pH</t>
  </si>
  <si>
    <t>Quantita' di bicarbonati da infondere mEq tot</t>
  </si>
  <si>
    <t>Dr. G. Quintaliani</t>
  </si>
  <si>
    <t>MECCANISMI di Compenso</t>
  </si>
  <si>
    <t>pCO2 media circa</t>
  </si>
  <si>
    <t>Ultime 2 cifre pH =   pCo2 ----&gt;</t>
  </si>
  <si>
    <t>Procedura ed elaborazione</t>
  </si>
  <si>
    <t>Ambulatorio di Nefrologia di:</t>
  </si>
  <si>
    <t>Sig/Sigra</t>
  </si>
  <si>
    <t>Pinco pallino</t>
  </si>
  <si>
    <t>Rosi Maria</t>
  </si>
  <si>
    <t>by Renalgate.it</t>
  </si>
  <si>
    <t xml:space="preserve">by 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</si>
</sst>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\-mmm\-yy_)"/>
    <numFmt numFmtId="165" formatCode="0.0_)"/>
    <numFmt numFmtId="166" formatCode="0_)"/>
    <numFmt numFmtId="167" formatCode="0.00_)"/>
    <numFmt numFmtId="168" formatCode="0.0000"/>
    <numFmt numFmtId="169" formatCode="0.000"/>
    <numFmt numFmtId="170" formatCode="0.0000000"/>
    <numFmt numFmtId="171" formatCode="0.000000"/>
    <numFmt numFmtId="172" formatCode="0.00000"/>
    <numFmt numFmtId="173" formatCode="0.00000000"/>
  </numFmts>
  <fonts count="9">
    <font>
      <sz val="10"/>
      <name val="Courier"/>
      <family val="0"/>
    </font>
    <font>
      <sz val="10"/>
      <name val="Arial"/>
      <family val="0"/>
    </font>
    <font>
      <b/>
      <sz val="10"/>
      <color indexed="10"/>
      <name val="Courier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5" fillId="0" borderId="0" xfId="15" applyFont="1" applyAlignment="1">
      <alignment horizontal="center"/>
    </xf>
    <xf numFmtId="0" fontId="7" fillId="0" borderId="0" xfId="15" applyFont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uintaliani@renalgate.it" TargetMode="External" /><Relationship Id="rId2" Type="http://schemas.openxmlformats.org/officeDocument/2006/relationships/hyperlink" Target="http://www.renalgate.it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 transitionEvaluation="1"/>
  <dimension ref="B1:P51"/>
  <sheetViews>
    <sheetView tabSelected="1" zoomScale="75" zoomScaleNormal="75" workbookViewId="0" topLeftCell="A1">
      <selection activeCell="R15" sqref="R15"/>
    </sheetView>
  </sheetViews>
  <sheetFormatPr defaultColWidth="9.625" defaultRowHeight="12.75"/>
  <cols>
    <col min="2" max="3" width="0" style="0" hidden="1" customWidth="1"/>
    <col min="4" max="4" width="12.75390625" style="0" hidden="1" customWidth="1"/>
    <col min="5" max="5" width="11.625" style="0" hidden="1" customWidth="1"/>
    <col min="6" max="6" width="14.75390625" style="0" hidden="1" customWidth="1"/>
    <col min="7" max="7" width="11.625" style="0" hidden="1" customWidth="1"/>
    <col min="8" max="9" width="6.125" style="0" hidden="1" customWidth="1"/>
    <col min="15" max="15" width="13.00390625" style="0" customWidth="1"/>
  </cols>
  <sheetData>
    <row r="1" ht="15.75">
      <c r="M1" s="15" t="s">
        <v>28</v>
      </c>
    </row>
    <row r="2" ht="15">
      <c r="M2" s="13" t="s">
        <v>24</v>
      </c>
    </row>
    <row r="3" ht="15">
      <c r="M3" s="8" t="s">
        <v>34</v>
      </c>
    </row>
    <row r="4" ht="15.75">
      <c r="M4" s="14" t="s">
        <v>33</v>
      </c>
    </row>
    <row r="5" ht="15">
      <c r="M5" s="8"/>
    </row>
    <row r="8" spans="10:13" ht="15">
      <c r="J8" t="s">
        <v>29</v>
      </c>
      <c r="M8" s="9" t="s">
        <v>31</v>
      </c>
    </row>
    <row r="11" spans="10:12" ht="15">
      <c r="J11" t="s">
        <v>30</v>
      </c>
      <c r="L11" s="9" t="s">
        <v>32</v>
      </c>
    </row>
    <row r="16" spans="2:10" ht="15">
      <c r="B16" s="7" t="s">
        <v>2</v>
      </c>
      <c r="J16" s="7" t="s">
        <v>2</v>
      </c>
    </row>
    <row r="18" spans="3:11" ht="15">
      <c r="C18" s="1"/>
      <c r="K18" s="1"/>
    </row>
    <row r="19" spans="3:12" ht="15">
      <c r="C19" s="4" t="s">
        <v>0</v>
      </c>
      <c r="D19" s="5">
        <f>L19</f>
        <v>60</v>
      </c>
      <c r="K19" s="4" t="s">
        <v>0</v>
      </c>
      <c r="L19" s="11">
        <v>60</v>
      </c>
    </row>
    <row r="21" spans="3:15" ht="15">
      <c r="C21" s="1" t="s">
        <v>3</v>
      </c>
      <c r="D21" s="5">
        <f>L21</f>
        <v>7.15</v>
      </c>
      <c r="F21" s="1" t="s">
        <v>4</v>
      </c>
      <c r="G21" s="5">
        <f>O21</f>
        <v>78</v>
      </c>
      <c r="K21" s="1" t="s">
        <v>3</v>
      </c>
      <c r="L21" s="12">
        <v>7.15</v>
      </c>
      <c r="N21" s="1" t="s">
        <v>4</v>
      </c>
      <c r="O21" s="12">
        <v>78</v>
      </c>
    </row>
    <row r="22" spans="6:14" ht="15">
      <c r="F22" s="1" t="s">
        <v>5</v>
      </c>
      <c r="N22" s="1" t="s">
        <v>5</v>
      </c>
    </row>
    <row r="23" spans="3:15" ht="15">
      <c r="C23" s="1" t="s">
        <v>6</v>
      </c>
      <c r="D23" s="5">
        <f>L23</f>
        <v>46</v>
      </c>
      <c r="F23" s="1" t="s">
        <v>7</v>
      </c>
      <c r="G23" s="5">
        <f>O23</f>
        <v>12</v>
      </c>
      <c r="K23" s="1" t="s">
        <v>6</v>
      </c>
      <c r="L23" s="12">
        <v>46</v>
      </c>
      <c r="N23" s="1" t="s">
        <v>7</v>
      </c>
      <c r="O23" s="12">
        <v>12</v>
      </c>
    </row>
    <row r="24" spans="6:14" ht="15">
      <c r="F24" s="1" t="s">
        <v>8</v>
      </c>
      <c r="N24" s="1" t="s">
        <v>8</v>
      </c>
    </row>
    <row r="25" spans="3:15" ht="15">
      <c r="C25" s="1" t="s">
        <v>1</v>
      </c>
      <c r="D25" s="5">
        <f>L25</f>
        <v>135</v>
      </c>
      <c r="F25" s="1" t="s">
        <v>9</v>
      </c>
      <c r="G25" s="5">
        <f>O25</f>
        <v>100</v>
      </c>
      <c r="K25" s="1" t="s">
        <v>1</v>
      </c>
      <c r="L25" s="12">
        <v>135</v>
      </c>
      <c r="N25" s="1" t="s">
        <v>9</v>
      </c>
      <c r="O25" s="12">
        <v>100</v>
      </c>
    </row>
    <row r="27" spans="4:12" ht="15">
      <c r="D27" s="1" t="s">
        <v>10</v>
      </c>
      <c r="L27" s="1" t="s">
        <v>10</v>
      </c>
    </row>
    <row r="28" spans="2:15" ht="15">
      <c r="B28" s="1" t="s">
        <v>11</v>
      </c>
      <c r="D28" s="1" t="s">
        <v>12</v>
      </c>
      <c r="G28" s="2">
        <f>(D25-(G25+G23))</f>
        <v>23</v>
      </c>
      <c r="J28" s="1" t="s">
        <v>11</v>
      </c>
      <c r="L28" s="1" t="s">
        <v>12</v>
      </c>
      <c r="O28" s="6">
        <f>G28</f>
        <v>23</v>
      </c>
    </row>
    <row r="30" spans="2:15" ht="15">
      <c r="B30" s="1" t="s">
        <v>23</v>
      </c>
      <c r="G30" s="2">
        <f>(D19*0.45)*(24-G23)</f>
        <v>324</v>
      </c>
      <c r="J30" s="1" t="s">
        <v>23</v>
      </c>
      <c r="O30" s="6">
        <f>G30</f>
        <v>324</v>
      </c>
    </row>
    <row r="33" spans="3:11" ht="15">
      <c r="C33" s="7" t="s">
        <v>25</v>
      </c>
      <c r="K33" s="7" t="s">
        <v>25</v>
      </c>
    </row>
    <row r="35" spans="4:12" ht="15">
      <c r="D35" s="1" t="s">
        <v>13</v>
      </c>
      <c r="L35" s="1" t="s">
        <v>13</v>
      </c>
    </row>
    <row r="37" spans="2:12" ht="15">
      <c r="B37" s="1" t="s">
        <v>14</v>
      </c>
      <c r="D37" s="1" t="s">
        <v>15</v>
      </c>
      <c r="J37" s="1" t="s">
        <v>14</v>
      </c>
      <c r="L37" s="1" t="s">
        <v>15</v>
      </c>
    </row>
    <row r="38" spans="2:12" ht="15">
      <c r="B38" s="1" t="s">
        <v>16</v>
      </c>
      <c r="D38" s="1" t="s">
        <v>17</v>
      </c>
      <c r="J38" s="1" t="s">
        <v>16</v>
      </c>
      <c r="L38" s="1" t="s">
        <v>17</v>
      </c>
    </row>
    <row r="40" spans="2:15" ht="15">
      <c r="B40" s="1" t="s">
        <v>18</v>
      </c>
      <c r="D40" s="1" t="s">
        <v>19</v>
      </c>
      <c r="F40" s="1" t="s">
        <v>20</v>
      </c>
      <c r="G40" s="2">
        <f>1.5*G23+10</f>
        <v>28</v>
      </c>
      <c r="J40" s="1" t="s">
        <v>18</v>
      </c>
      <c r="L40" s="1" t="s">
        <v>19</v>
      </c>
      <c r="N40" s="1" t="s">
        <v>20</v>
      </c>
      <c r="O40" s="6">
        <f>G40</f>
        <v>28</v>
      </c>
    </row>
    <row r="41" spans="6:15" ht="15">
      <c r="F41" s="1" t="s">
        <v>21</v>
      </c>
      <c r="G41" s="2">
        <f>1.5*G23+6</f>
        <v>24</v>
      </c>
      <c r="N41" s="1" t="s">
        <v>21</v>
      </c>
      <c r="O41" s="6">
        <f>G41</f>
        <v>24</v>
      </c>
    </row>
    <row r="43" spans="6:15" ht="15">
      <c r="F43" s="1" t="s">
        <v>26</v>
      </c>
      <c r="G43" s="2">
        <f>1.15*(24-G23)</f>
        <v>13.799999999999999</v>
      </c>
      <c r="N43" s="1" t="s">
        <v>26</v>
      </c>
      <c r="O43" s="6">
        <f>G43</f>
        <v>13.799999999999999</v>
      </c>
    </row>
    <row r="45" spans="6:15" ht="15">
      <c r="F45" s="1" t="s">
        <v>27</v>
      </c>
      <c r="H45" s="3" t="str">
        <f>RIGHT(FIXED(D21,2,TRUE),2)</f>
        <v>15</v>
      </c>
      <c r="M45" s="1" t="s">
        <v>27</v>
      </c>
      <c r="O45" s="10" t="str">
        <f>H45</f>
        <v>15</v>
      </c>
    </row>
    <row r="47" spans="7:15" ht="15">
      <c r="G47" s="1"/>
      <c r="H47" s="2"/>
      <c r="N47" s="1"/>
      <c r="O47" s="2"/>
    </row>
    <row r="48" spans="6:13" ht="15">
      <c r="F48" s="1" t="s">
        <v>5</v>
      </c>
      <c r="M48" s="1" t="s">
        <v>5</v>
      </c>
    </row>
    <row r="49" spans="6:15" ht="15">
      <c r="F49" s="1" t="s">
        <v>22</v>
      </c>
      <c r="H49" s="2">
        <f>G23+15</f>
        <v>27</v>
      </c>
      <c r="M49" s="1" t="s">
        <v>22</v>
      </c>
      <c r="O49" s="10">
        <f>H49</f>
        <v>27</v>
      </c>
    </row>
    <row r="51" spans="7:16" ht="15">
      <c r="G51" s="1"/>
      <c r="H51" s="2"/>
      <c r="O51" s="1"/>
      <c r="P51" s="2"/>
    </row>
  </sheetData>
  <sheetProtection password="DD0F" sheet="1" objects="1" scenarios="1"/>
  <hyperlinks>
    <hyperlink ref="M2" r:id="rId1" display="Dr. G. Quintaliani"/>
    <hyperlink ref="M4" r:id="rId2" display="by Renalgate.it"/>
  </hyperlinks>
  <printOptions/>
  <pageMargins left="0.75" right="0.75" top="1" bottom="1" header="0.5" footer="0.5"/>
  <pageSetup horizontalDpi="360" verticalDpi="36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Ospedale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 Quintaliani</dc:creator>
  <cp:keywords/>
  <dc:description/>
  <cp:lastModifiedBy>PQR</cp:lastModifiedBy>
  <cp:lastPrinted>2000-11-11T00:30:06Z</cp:lastPrinted>
  <dcterms:created xsi:type="dcterms:W3CDTF">1999-06-05T08:29:22Z</dcterms:created>
  <dcterms:modified xsi:type="dcterms:W3CDTF">2000-11-14T19:59:29Z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